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ily\Documents\Centenary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6" i="1"/>
  <c r="D47" i="1"/>
  <c r="D46" i="1"/>
  <c r="C27" i="1"/>
  <c r="F27" i="1"/>
  <c r="D27" i="1"/>
  <c r="G27" i="1"/>
  <c r="E27" i="1"/>
</calcChain>
</file>

<file path=xl/sharedStrings.xml><?xml version="1.0" encoding="utf-8"?>
<sst xmlns="http://schemas.openxmlformats.org/spreadsheetml/2006/main" count="68" uniqueCount="56">
  <si>
    <t>Direct Materials</t>
  </si>
  <si>
    <t>Direct Labor</t>
  </si>
  <si>
    <t>Actual</t>
  </si>
  <si>
    <t>Price Variance</t>
  </si>
  <si>
    <t>Efficiency Variance</t>
  </si>
  <si>
    <t>Flex Budget</t>
  </si>
  <si>
    <t>Actual quantity of DM X Budget Price</t>
  </si>
  <si>
    <t>(235,000*.20)</t>
  </si>
  <si>
    <t>(235,000*.15)</t>
  </si>
  <si>
    <t>(210,000*.15)</t>
  </si>
  <si>
    <t>(210,000 = 105,000 number of cases produced * 2 parts)</t>
  </si>
  <si>
    <t>(1,700 hrs * 9.15)</t>
  </si>
  <si>
    <t>Price and Efficiency Variances for Direct Materials and Direct Labor</t>
  </si>
  <si>
    <t>(1,700 * 9.00)</t>
  </si>
  <si>
    <t>(2,100* 9.00)</t>
  </si>
  <si>
    <t>3,600 F</t>
  </si>
  <si>
    <t>(2,100 = 105,000*.02)</t>
  </si>
  <si>
    <t>1)</t>
  </si>
  <si>
    <t>2)</t>
  </si>
  <si>
    <t>Manufacturing overhead, Total variance, Flexible budget variance, and Production volume variance</t>
  </si>
  <si>
    <t>Spending variance</t>
  </si>
  <si>
    <t>Actual qty x budget price</t>
  </si>
  <si>
    <t>Efficiency variance</t>
  </si>
  <si>
    <t>Spending and Flex bud variance</t>
  </si>
  <si>
    <t>Flex bud (same as static budget)</t>
  </si>
  <si>
    <t>Production volume variance</t>
  </si>
  <si>
    <t>Variable Manufacturing Overhead</t>
  </si>
  <si>
    <t>Fixed Manufacturing Overhead</t>
  </si>
  <si>
    <t>Flexable budget</t>
  </si>
  <si>
    <t>Actual quantity x budget price</t>
  </si>
  <si>
    <t>3,750  F</t>
  </si>
  <si>
    <t>3)</t>
  </si>
  <si>
    <t>Standard Cost Income Statement</t>
  </si>
  <si>
    <t>Smartsound</t>
  </si>
  <si>
    <t>Month Ended September 30, 2017</t>
  </si>
  <si>
    <t>Sales revenue (units @ $)</t>
  </si>
  <si>
    <t>$xxx</t>
  </si>
  <si>
    <t>Cost of goods sold at standard cost (units x $)</t>
  </si>
  <si>
    <t>Manufacturing cost variances:</t>
  </si>
  <si>
    <t>Direct materials price variance</t>
  </si>
  <si>
    <t>Direct materials efficiency variance</t>
  </si>
  <si>
    <t>Direct labor price variance</t>
  </si>
  <si>
    <t>Direct labor efficiency variance</t>
  </si>
  <si>
    <t>Overhead flexible budget variance</t>
  </si>
  <si>
    <t>Total manufacturing cost variances</t>
  </si>
  <si>
    <t>Cost of goods sold at actual cost (5+13)</t>
  </si>
  <si>
    <t>Gross profit</t>
  </si>
  <si>
    <t>Show unfavorable variances as negatives</t>
  </si>
  <si>
    <t>4)</t>
  </si>
  <si>
    <t>5)</t>
  </si>
  <si>
    <t>For material and labor total</t>
  </si>
  <si>
    <t>Flexable Budget Variance = (12,155) U</t>
  </si>
  <si>
    <t>(11,750) U</t>
  </si>
  <si>
    <t>(255) U</t>
  </si>
  <si>
    <t xml:space="preserve">Flexable Budget Variance for Direct Labor           = </t>
  </si>
  <si>
    <t xml:space="preserve">Flexable Budget Variance for Direct Materials         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</si>
</sst>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1"/>
      <color theme="1"/>
      <name val="Helvetica"/>
    </font>
    <font>
      <u/>
      <sz val="11"/>
      <color theme="1"/>
      <name val="Helvetica"/>
    </font>
    <font>
      <u val="double"/>
      <sz val="11"/>
      <color theme="1"/>
      <name val="Helvetica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3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8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0" fillId="0" borderId="0" xfId="0" applyFont="1" applyFill="1" applyBorder="1"/>
    <xf numFmtId="0" fontId="2" fillId="0" borderId="0" xfId="0" applyFont="1"/>
    <xf numFmtId="0" fontId="2" fillId="0" borderId="4" xfId="0" applyFont="1" applyBorder="1" applyAlignment="1">
      <alignment wrapText="1"/>
    </xf>
    <xf numFmtId="0" fontId="0" fillId="0" borderId="8" xfId="0" applyBorder="1"/>
    <xf numFmtId="164" fontId="3" fillId="0" borderId="8" xfId="1" applyNumberFormat="1" applyFont="1" applyBorder="1"/>
    <xf numFmtId="164" fontId="3" fillId="0" borderId="8" xfId="1" applyNumberFormat="1" applyFont="1" applyBorder="1" applyAlignment="1">
      <alignment wrapText="1"/>
    </xf>
    <xf numFmtId="164" fontId="2" fillId="0" borderId="4" xfId="1" applyNumberFormat="1" applyFont="1" applyBorder="1" applyAlignment="1">
      <alignment horizontal="center"/>
    </xf>
    <xf numFmtId="0" fontId="0" fillId="0" borderId="10" xfId="0" applyBorder="1"/>
    <xf numFmtId="0" fontId="5" fillId="0" borderId="20" xfId="0" applyFont="1" applyBorder="1" applyAlignment="1">
      <alignment wrapText="1"/>
    </xf>
    <xf numFmtId="0" fontId="5" fillId="0" borderId="13" xfId="0" applyFont="1" applyBorder="1" applyAlignment="1">
      <alignment wrapText="1"/>
    </xf>
    <xf numFmtId="6" fontId="5" fillId="0" borderId="13" xfId="0" applyNumberFormat="1" applyFont="1" applyBorder="1" applyAlignment="1">
      <alignment horizontal="right" wrapText="1"/>
    </xf>
    <xf numFmtId="0" fontId="5" fillId="0" borderId="21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5" fillId="0" borderId="22" xfId="0" applyFont="1" applyBorder="1" applyAlignment="1">
      <alignment horizontal="right" wrapText="1"/>
    </xf>
    <xf numFmtId="0" fontId="5" fillId="0" borderId="21" xfId="0" applyFont="1" applyBorder="1" applyAlignment="1">
      <alignment horizontal="left" wrapText="1"/>
    </xf>
    <xf numFmtId="6" fontId="5" fillId="0" borderId="22" xfId="0" applyNumberFormat="1" applyFont="1" applyBorder="1" applyAlignment="1">
      <alignment horizontal="right" wrapText="1"/>
    </xf>
    <xf numFmtId="3" fontId="5" fillId="0" borderId="22" xfId="0" applyNumberFormat="1" applyFont="1" applyBorder="1" applyAlignment="1">
      <alignment horizontal="right" wrapText="1"/>
    </xf>
    <xf numFmtId="3" fontId="6" fillId="0" borderId="22" xfId="0" applyNumberFormat="1" applyFont="1" applyBorder="1" applyAlignment="1">
      <alignment horizontal="right" wrapText="1"/>
    </xf>
    <xf numFmtId="0" fontId="5" fillId="0" borderId="23" xfId="0" applyFont="1" applyBorder="1" applyAlignment="1">
      <alignment wrapText="1"/>
    </xf>
    <xf numFmtId="0" fontId="5" fillId="0" borderId="24" xfId="0" applyFont="1" applyBorder="1" applyAlignment="1">
      <alignment wrapText="1"/>
    </xf>
    <xf numFmtId="6" fontId="7" fillId="0" borderId="24" xfId="0" applyNumberFormat="1" applyFont="1" applyBorder="1" applyAlignment="1">
      <alignment horizontal="right" wrapText="1"/>
    </xf>
    <xf numFmtId="0" fontId="1" fillId="0" borderId="0" xfId="0" applyFont="1" applyAlignment="1"/>
    <xf numFmtId="0" fontId="5" fillId="0" borderId="0" xfId="0" applyFont="1" applyBorder="1" applyAlignment="1">
      <alignment wrapText="1"/>
    </xf>
    <xf numFmtId="6" fontId="7" fillId="0" borderId="0" xfId="0" applyNumberFormat="1" applyFont="1" applyBorder="1" applyAlignment="1">
      <alignment horizontal="right" wrapText="1"/>
    </xf>
    <xf numFmtId="0" fontId="0" fillId="2" borderId="0" xfId="0" applyFill="1"/>
    <xf numFmtId="0" fontId="8" fillId="0" borderId="0" xfId="0" applyFont="1"/>
    <xf numFmtId="0" fontId="2" fillId="2" borderId="0" xfId="0" applyFont="1" applyFill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Alignment="1"/>
    <xf numFmtId="0" fontId="5" fillId="0" borderId="0" xfId="0" applyFont="1" applyFill="1" applyBorder="1" applyAlignment="1">
      <alignment wrapText="1"/>
    </xf>
    <xf numFmtId="37" fontId="0" fillId="0" borderId="0" xfId="0" applyNumberFormat="1" applyBorder="1"/>
    <xf numFmtId="0" fontId="0" fillId="0" borderId="0" xfId="0" applyBorder="1" applyAlignment="1">
      <alignment horizontal="center"/>
    </xf>
    <xf numFmtId="37" fontId="5" fillId="0" borderId="22" xfId="0" applyNumberFormat="1" applyFont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1"/>
  <sheetViews>
    <sheetView tabSelected="1" topLeftCell="B10" workbookViewId="0">
      <selection activeCell="C27" sqref="C27"/>
    </sheetView>
  </sheetViews>
  <sheetFormatPr defaultRowHeight="15" x14ac:dyDescent="0.25"/>
  <cols>
    <col min="2" max="2" width="30.85546875" customWidth="1"/>
    <col min="3" max="4" width="23.5703125" customWidth="1"/>
    <col min="5" max="5" width="16.85546875" customWidth="1"/>
    <col min="6" max="6" width="14.7109375" customWidth="1"/>
    <col min="7" max="7" width="13.140625" customWidth="1"/>
    <col min="11" max="11" width="25.28515625" customWidth="1"/>
  </cols>
  <sheetData>
    <row r="2" spans="2:9" x14ac:dyDescent="0.25">
      <c r="B2" t="s">
        <v>17</v>
      </c>
      <c r="C2" s="53" t="s">
        <v>12</v>
      </c>
      <c r="D2" s="53"/>
      <c r="E2" s="53"/>
      <c r="F2" s="53"/>
      <c r="G2" s="53"/>
      <c r="H2" s="53"/>
    </row>
    <row r="5" spans="2:9" ht="45" x14ac:dyDescent="0.25">
      <c r="B5" s="10"/>
      <c r="C5" s="15" t="s">
        <v>2</v>
      </c>
      <c r="D5" s="15" t="s">
        <v>3</v>
      </c>
      <c r="E5" s="15" t="s">
        <v>6</v>
      </c>
      <c r="F5" s="15" t="s">
        <v>4</v>
      </c>
      <c r="G5" s="16" t="s">
        <v>5</v>
      </c>
      <c r="H5" s="1"/>
      <c r="I5" s="1"/>
    </row>
    <row r="6" spans="2:9" x14ac:dyDescent="0.25">
      <c r="B6" s="5"/>
      <c r="C6" s="6"/>
      <c r="D6" s="6"/>
      <c r="E6" s="6"/>
      <c r="F6" s="6"/>
      <c r="G6" s="2"/>
    </row>
    <row r="7" spans="2:9" x14ac:dyDescent="0.25">
      <c r="B7" s="14" t="s">
        <v>0</v>
      </c>
      <c r="C7" s="11">
        <v>47000</v>
      </c>
      <c r="D7" s="12" t="s">
        <v>52</v>
      </c>
      <c r="E7" s="11">
        <v>35250</v>
      </c>
      <c r="F7" s="23" t="s">
        <v>30</v>
      </c>
      <c r="G7" s="13">
        <v>31500</v>
      </c>
    </row>
    <row r="8" spans="2:9" x14ac:dyDescent="0.25">
      <c r="B8" s="6"/>
      <c r="C8" s="6" t="s">
        <v>7</v>
      </c>
      <c r="D8" s="6"/>
      <c r="E8" s="6" t="s">
        <v>8</v>
      </c>
      <c r="F8" s="6"/>
      <c r="G8" s="2" t="s">
        <v>9</v>
      </c>
      <c r="H8" s="17"/>
      <c r="I8" s="4" t="s">
        <v>10</v>
      </c>
    </row>
    <row r="9" spans="2:9" x14ac:dyDescent="0.25">
      <c r="B9" s="7"/>
      <c r="C9" s="7"/>
      <c r="D9" s="7"/>
      <c r="E9" s="7"/>
      <c r="F9" s="7"/>
      <c r="G9" s="8"/>
    </row>
    <row r="10" spans="2:9" x14ac:dyDescent="0.25">
      <c r="B10" s="6"/>
      <c r="C10" s="6"/>
      <c r="D10" s="6"/>
      <c r="E10" s="6"/>
      <c r="F10" s="6"/>
      <c r="G10" s="2"/>
    </row>
    <row r="11" spans="2:9" x14ac:dyDescent="0.25">
      <c r="B11" s="14" t="s">
        <v>1</v>
      </c>
      <c r="C11" s="11">
        <v>15555</v>
      </c>
      <c r="D11" s="12" t="s">
        <v>53</v>
      </c>
      <c r="E11" s="11">
        <v>15300</v>
      </c>
      <c r="F11" s="12" t="s">
        <v>15</v>
      </c>
      <c r="G11" s="13">
        <v>18900</v>
      </c>
    </row>
    <row r="12" spans="2:9" x14ac:dyDescent="0.25">
      <c r="B12" s="6"/>
      <c r="C12" s="6" t="s">
        <v>11</v>
      </c>
      <c r="D12" s="6"/>
      <c r="E12" s="6" t="s">
        <v>13</v>
      </c>
      <c r="F12" s="6"/>
      <c r="G12" s="2" t="s">
        <v>14</v>
      </c>
      <c r="I12" t="s">
        <v>16</v>
      </c>
    </row>
    <row r="13" spans="2:9" x14ac:dyDescent="0.25">
      <c r="B13" s="6"/>
      <c r="C13" s="6"/>
      <c r="D13" s="6"/>
      <c r="E13" s="6"/>
      <c r="F13" s="6"/>
      <c r="G13" s="2"/>
    </row>
    <row r="14" spans="2:9" x14ac:dyDescent="0.25">
      <c r="B14" s="7"/>
      <c r="C14" s="9"/>
      <c r="D14" s="9"/>
      <c r="E14" s="9"/>
      <c r="F14" s="9"/>
      <c r="G14" s="7"/>
    </row>
    <row r="15" spans="2:9" x14ac:dyDescent="0.25">
      <c r="B15" s="4"/>
      <c r="C15" s="4"/>
      <c r="D15" s="4"/>
      <c r="E15" s="4"/>
      <c r="F15" s="4"/>
      <c r="G15" s="4"/>
    </row>
    <row r="16" spans="2:9" x14ac:dyDescent="0.25">
      <c r="B16" s="59" t="s">
        <v>55</v>
      </c>
      <c r="C16" s="59"/>
      <c r="D16" s="58">
        <f>31500-47000</f>
        <v>-15500</v>
      </c>
      <c r="E16" s="4"/>
      <c r="F16" s="4"/>
      <c r="G16" s="4"/>
    </row>
    <row r="17" spans="2:11" x14ac:dyDescent="0.25">
      <c r="B17" s="4"/>
      <c r="C17" s="4"/>
      <c r="D17" s="4"/>
      <c r="E17" s="4"/>
      <c r="F17" s="4"/>
      <c r="G17" s="4"/>
    </row>
    <row r="18" spans="2:11" x14ac:dyDescent="0.25">
      <c r="B18" s="59" t="s">
        <v>54</v>
      </c>
      <c r="C18" s="59"/>
      <c r="D18" s="58">
        <f>18900-15555</f>
        <v>3345</v>
      </c>
      <c r="E18" s="4"/>
      <c r="F18" s="4"/>
      <c r="G18" s="4"/>
    </row>
    <row r="20" spans="2:11" x14ac:dyDescent="0.25">
      <c r="C20" s="43" t="s">
        <v>51</v>
      </c>
      <c r="D20" s="43"/>
      <c r="E20" s="43"/>
      <c r="F20" s="43"/>
      <c r="G20" s="41"/>
      <c r="H20" s="41"/>
      <c r="I20" s="41" t="s">
        <v>50</v>
      </c>
      <c r="J20" s="41"/>
      <c r="K20" s="41"/>
    </row>
    <row r="23" spans="2:11" ht="15.75" x14ac:dyDescent="0.25">
      <c r="B23" s="18" t="s">
        <v>18</v>
      </c>
      <c r="C23" s="54" t="s">
        <v>19</v>
      </c>
      <c r="D23" s="54"/>
      <c r="E23" s="54"/>
      <c r="F23" s="54"/>
      <c r="G23" s="54"/>
      <c r="H23" s="54"/>
      <c r="I23" s="54"/>
      <c r="J23" s="54"/>
      <c r="K23" s="54"/>
    </row>
    <row r="24" spans="2:11" x14ac:dyDescent="0.25">
      <c r="H24" s="4"/>
    </row>
    <row r="25" spans="2:11" ht="47.25" x14ac:dyDescent="0.25">
      <c r="B25" s="20"/>
      <c r="C25" s="21" t="s">
        <v>2</v>
      </c>
      <c r="D25" s="22" t="s">
        <v>20</v>
      </c>
      <c r="E25" s="22" t="s">
        <v>29</v>
      </c>
      <c r="F25" s="22" t="s">
        <v>22</v>
      </c>
      <c r="G25" s="22" t="s">
        <v>28</v>
      </c>
      <c r="H25" s="4"/>
    </row>
    <row r="26" spans="2:11" x14ac:dyDescent="0.25">
      <c r="B26" s="6"/>
      <c r="C26" s="6"/>
      <c r="D26" s="6"/>
      <c r="E26" s="6"/>
      <c r="F26" s="6"/>
      <c r="G26" s="6"/>
      <c r="H26" s="4"/>
    </row>
    <row r="27" spans="2:11" ht="30" x14ac:dyDescent="0.25">
      <c r="B27" s="19" t="s">
        <v>26</v>
      </c>
      <c r="C27" s="6">
        <f>61000-28500</f>
        <v>32500</v>
      </c>
      <c r="D27" s="6">
        <f>(61000-28500)-C27</f>
        <v>0</v>
      </c>
      <c r="E27" s="6">
        <f>1700*9</f>
        <v>15300</v>
      </c>
      <c r="F27" s="6">
        <f>((105000*0.02)-(1700))*9</f>
        <v>3600</v>
      </c>
      <c r="G27" s="6">
        <f>1700*9</f>
        <v>15300</v>
      </c>
      <c r="H27" s="4"/>
    </row>
    <row r="28" spans="2:11" x14ac:dyDescent="0.25">
      <c r="B28" s="6"/>
      <c r="C28" s="6"/>
      <c r="D28" s="6"/>
      <c r="E28" s="6"/>
      <c r="F28" s="6"/>
      <c r="G28" s="6"/>
      <c r="H28" s="4"/>
    </row>
    <row r="29" spans="2:11" x14ac:dyDescent="0.25">
      <c r="B29" s="7"/>
      <c r="C29" s="7"/>
      <c r="D29" s="7"/>
      <c r="E29" s="7"/>
      <c r="F29" s="7"/>
      <c r="G29" s="7"/>
      <c r="H29" s="4"/>
    </row>
    <row r="32" spans="2:11" ht="47.25" x14ac:dyDescent="0.25">
      <c r="B32" s="20"/>
      <c r="C32" s="21" t="s">
        <v>2</v>
      </c>
      <c r="D32" s="22" t="s">
        <v>23</v>
      </c>
      <c r="E32" s="22" t="s">
        <v>24</v>
      </c>
      <c r="F32" s="22" t="s">
        <v>25</v>
      </c>
      <c r="G32" s="22" t="s">
        <v>21</v>
      </c>
      <c r="H32" s="24"/>
    </row>
    <row r="33" spans="2:8" x14ac:dyDescent="0.25">
      <c r="B33" s="6"/>
      <c r="C33" s="5"/>
      <c r="D33" s="5"/>
      <c r="E33" s="5"/>
      <c r="F33" s="5"/>
      <c r="G33" s="3"/>
      <c r="H33" s="2"/>
    </row>
    <row r="34" spans="2:8" x14ac:dyDescent="0.25">
      <c r="B34" s="6"/>
      <c r="C34" s="6"/>
      <c r="D34" s="6"/>
      <c r="E34" s="6"/>
      <c r="F34" s="6"/>
      <c r="G34" s="2"/>
      <c r="H34" s="2"/>
    </row>
    <row r="35" spans="2:8" x14ac:dyDescent="0.25">
      <c r="B35" s="19" t="s">
        <v>27</v>
      </c>
      <c r="C35" s="6">
        <v>28500</v>
      </c>
      <c r="D35" s="6">
        <v>0</v>
      </c>
      <c r="E35" s="6">
        <v>8500</v>
      </c>
      <c r="F35" s="2"/>
      <c r="G35" s="2"/>
      <c r="H35" s="2"/>
    </row>
    <row r="36" spans="2:8" x14ac:dyDescent="0.25">
      <c r="B36" s="6"/>
      <c r="C36" s="6"/>
      <c r="D36" s="6"/>
      <c r="E36" s="6"/>
      <c r="F36" s="6"/>
      <c r="G36" s="2"/>
      <c r="H36" s="2"/>
    </row>
    <row r="37" spans="2:8" x14ac:dyDescent="0.25">
      <c r="B37" s="6"/>
      <c r="C37" s="6"/>
      <c r="D37" s="6"/>
      <c r="E37" s="6"/>
      <c r="F37" s="6"/>
      <c r="G37" s="2"/>
      <c r="H37" s="2"/>
    </row>
    <row r="38" spans="2:8" x14ac:dyDescent="0.25">
      <c r="B38" s="7"/>
      <c r="C38" s="7"/>
      <c r="D38" s="7"/>
      <c r="E38" s="7"/>
      <c r="F38" s="7"/>
      <c r="G38" s="8"/>
      <c r="H38" s="8"/>
    </row>
    <row r="41" spans="2:8" x14ac:dyDescent="0.25">
      <c r="B41" s="18" t="s">
        <v>31</v>
      </c>
      <c r="C41" t="s">
        <v>32</v>
      </c>
      <c r="E41" s="42"/>
    </row>
    <row r="42" spans="2:8" ht="15.75" thickBot="1" x14ac:dyDescent="0.3"/>
    <row r="43" spans="2:8" ht="16.5" thickTop="1" thickBot="1" x14ac:dyDescent="0.3">
      <c r="B43" s="44" t="s">
        <v>33</v>
      </c>
      <c r="C43" s="45"/>
      <c r="D43" s="46"/>
      <c r="E43" s="55"/>
      <c r="F43" s="55"/>
      <c r="G43" s="55"/>
      <c r="H43" s="55"/>
    </row>
    <row r="44" spans="2:8" ht="15.75" thickBot="1" x14ac:dyDescent="0.3">
      <c r="B44" s="47" t="s">
        <v>32</v>
      </c>
      <c r="C44" s="48"/>
      <c r="D44" s="49"/>
    </row>
    <row r="45" spans="2:8" ht="15.75" thickBot="1" x14ac:dyDescent="0.3">
      <c r="B45" s="50" t="s">
        <v>34</v>
      </c>
      <c r="C45" s="51"/>
      <c r="D45" s="52"/>
    </row>
    <row r="46" spans="2:8" ht="16.5" thickTop="1" thickBot="1" x14ac:dyDescent="0.3">
      <c r="B46" s="25" t="s">
        <v>35</v>
      </c>
      <c r="C46" s="26"/>
      <c r="D46" s="27">
        <f>105000*1.5</f>
        <v>157500</v>
      </c>
    </row>
    <row r="47" spans="2:8" ht="30" thickBot="1" x14ac:dyDescent="0.3">
      <c r="B47" s="28" t="s">
        <v>37</v>
      </c>
      <c r="C47" s="29"/>
      <c r="D47" s="60">
        <f>1050008*(0.3+0.18+0.18+0.1)</f>
        <v>798006.07999999984</v>
      </c>
    </row>
    <row r="48" spans="2:8" ht="15.75" thickBot="1" x14ac:dyDescent="0.3">
      <c r="B48" s="28" t="s">
        <v>38</v>
      </c>
      <c r="C48" s="29"/>
      <c r="D48" s="29"/>
    </row>
    <row r="49" spans="2:4" ht="15.75" thickBot="1" x14ac:dyDescent="0.3">
      <c r="B49" s="31" t="s">
        <v>39</v>
      </c>
      <c r="C49" s="32" t="s">
        <v>36</v>
      </c>
      <c r="D49" s="29"/>
    </row>
    <row r="50" spans="2:4" ht="30" thickBot="1" x14ac:dyDescent="0.3">
      <c r="B50" s="31" t="s">
        <v>40</v>
      </c>
      <c r="C50" s="30" t="s">
        <v>36</v>
      </c>
      <c r="D50" s="29"/>
    </row>
    <row r="51" spans="2:4" ht="15.75" thickBot="1" x14ac:dyDescent="0.3">
      <c r="B51" s="31" t="s">
        <v>41</v>
      </c>
      <c r="C51" s="30" t="s">
        <v>36</v>
      </c>
      <c r="D51" s="29"/>
    </row>
    <row r="52" spans="2:4" ht="15.75" thickBot="1" x14ac:dyDescent="0.3">
      <c r="B52" s="31" t="s">
        <v>42</v>
      </c>
      <c r="C52" s="33" t="s">
        <v>36</v>
      </c>
      <c r="D52" s="29"/>
    </row>
    <row r="53" spans="2:4" ht="30" thickBot="1" x14ac:dyDescent="0.3">
      <c r="B53" s="31" t="s">
        <v>43</v>
      </c>
      <c r="C53" s="33" t="s">
        <v>36</v>
      </c>
      <c r="D53" s="29"/>
    </row>
    <row r="54" spans="2:4" ht="15.75" thickBot="1" x14ac:dyDescent="0.3">
      <c r="B54" s="31" t="s">
        <v>25</v>
      </c>
      <c r="C54" s="34" t="s">
        <v>36</v>
      </c>
      <c r="D54" s="29"/>
    </row>
    <row r="55" spans="2:4" ht="30" thickBot="1" x14ac:dyDescent="0.3">
      <c r="B55" s="31" t="s">
        <v>44</v>
      </c>
      <c r="C55" s="29"/>
      <c r="D55" s="34" t="s">
        <v>36</v>
      </c>
    </row>
    <row r="56" spans="2:4" ht="30" thickBot="1" x14ac:dyDescent="0.3">
      <c r="B56" s="28" t="s">
        <v>45</v>
      </c>
      <c r="C56" s="29"/>
      <c r="D56" s="34" t="s">
        <v>36</v>
      </c>
    </row>
    <row r="57" spans="2:4" ht="15.75" thickBot="1" x14ac:dyDescent="0.3">
      <c r="B57" s="35" t="s">
        <v>46</v>
      </c>
      <c r="C57" s="36"/>
      <c r="D57" s="37" t="s">
        <v>36</v>
      </c>
    </row>
    <row r="58" spans="2:4" ht="15.75" thickTop="1" x14ac:dyDescent="0.25">
      <c r="B58" s="39"/>
      <c r="C58" s="39"/>
      <c r="D58" s="40"/>
    </row>
    <row r="59" spans="2:4" x14ac:dyDescent="0.25">
      <c r="B59" s="56" t="s">
        <v>47</v>
      </c>
      <c r="C59" s="38"/>
      <c r="D59" s="38"/>
    </row>
    <row r="60" spans="2:4" x14ac:dyDescent="0.25">
      <c r="B60" s="55"/>
    </row>
    <row r="61" spans="2:4" x14ac:dyDescent="0.25">
      <c r="B61" s="57"/>
    </row>
    <row r="64" spans="2:4" x14ac:dyDescent="0.25">
      <c r="B64" t="s">
        <v>48</v>
      </c>
    </row>
    <row r="71" spans="2:2" x14ac:dyDescent="0.25">
      <c r="B71" s="18" t="s">
        <v>49</v>
      </c>
    </row>
  </sheetData>
  <mergeCells count="8">
    <mergeCell ref="C20:F20"/>
    <mergeCell ref="B43:D43"/>
    <mergeCell ref="B44:D44"/>
    <mergeCell ref="B45:D45"/>
    <mergeCell ref="C2:H2"/>
    <mergeCell ref="C23:K23"/>
    <mergeCell ref="B16:C16"/>
    <mergeCell ref="B18:C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Peck</dc:creator>
  <cp:lastModifiedBy>Emily Peck</cp:lastModifiedBy>
  <dcterms:created xsi:type="dcterms:W3CDTF">2017-04-18T02:01:29Z</dcterms:created>
  <dcterms:modified xsi:type="dcterms:W3CDTF">2017-04-18T21:52:23Z</dcterms:modified>
</cp:coreProperties>
</file>